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MASSIMO\Desktop\Indagine WebEx da pubblicare\"/>
    </mc:Choice>
  </mc:AlternateContent>
  <workbookProtection workbookAlgorithmName="SHA-512" workbookHashValue="zTFhAkbc1Ay6OM50CIxQOGmkqnUvtlvD4oTPuPyTAgKr37ZzoZj5gx627Oia+DTo4zJe0Lq15ZaDRsTtc74ACg==" workbookSaltValue="Z7S1iDbzhr/vclMajDkJ9g==" workbookSpinCount="100000" lockStructure="1"/>
  <bookViews>
    <workbookView xWindow="0" yWindow="0" windowWidth="18705" windowHeight="6885" xr2:uid="{00000000-000D-0000-FFFF-FFFF00000000}"/>
  </bookViews>
  <sheets>
    <sheet name="LMG01" sheetId="1" r:id="rId1"/>
    <sheet name="L-37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2" l="1"/>
  <c r="C63" i="1"/>
  <c r="C64" i="1"/>
  <c r="C65" i="1"/>
  <c r="C52" i="1"/>
  <c r="C53" i="1"/>
  <c r="C54" i="1"/>
  <c r="B55" i="1"/>
  <c r="C55" i="1" s="1"/>
  <c r="C42" i="1" l="1"/>
  <c r="C43" i="1"/>
  <c r="C44" i="1"/>
  <c r="C45" i="1"/>
  <c r="C41" i="1"/>
  <c r="B46" i="1"/>
  <c r="C46" i="1" s="1"/>
  <c r="C76" i="1" l="1"/>
  <c r="C77" i="1"/>
  <c r="C78" i="1"/>
  <c r="C75" i="1"/>
  <c r="C62" i="1"/>
  <c r="C51" i="1"/>
  <c r="C24" i="1"/>
  <c r="C25" i="1"/>
  <c r="C23" i="1"/>
  <c r="C13" i="1"/>
  <c r="C14" i="1"/>
  <c r="C15" i="1"/>
  <c r="C16" i="1"/>
  <c r="C12" i="1"/>
  <c r="C6" i="1"/>
  <c r="C7" i="1"/>
  <c r="C5" i="1"/>
  <c r="F67" i="2" l="1"/>
  <c r="F66" i="2"/>
  <c r="F65" i="2"/>
  <c r="F64" i="2"/>
  <c r="F63" i="2"/>
  <c r="B58" i="2"/>
  <c r="B57" i="2"/>
  <c r="B46" i="2"/>
  <c r="B45" i="2"/>
  <c r="B36" i="2"/>
  <c r="B26" i="2"/>
  <c r="B17" i="2"/>
  <c r="B8" i="2"/>
  <c r="F90" i="1"/>
  <c r="F89" i="1"/>
  <c r="F88" i="1"/>
  <c r="F87" i="1"/>
  <c r="F86" i="1"/>
  <c r="B80" i="1"/>
  <c r="B79" i="1"/>
  <c r="C79" i="1" s="1"/>
  <c r="B67" i="1"/>
  <c r="B66" i="1"/>
  <c r="C66" i="1" s="1"/>
  <c r="B56" i="1"/>
  <c r="E36" i="1"/>
  <c r="E35" i="1"/>
  <c r="E34" i="1"/>
  <c r="E33" i="1"/>
  <c r="E32" i="1"/>
  <c r="E31" i="1"/>
  <c r="E30" i="1"/>
  <c r="B26" i="1"/>
  <c r="C26" i="1" s="1"/>
  <c r="B17" i="1"/>
  <c r="C17" i="1" s="1"/>
  <c r="B8" i="1"/>
  <c r="C8" i="1" s="1"/>
  <c r="C24" i="2" l="1"/>
  <c r="C26" i="2"/>
  <c r="C25" i="2"/>
  <c r="C23" i="2"/>
  <c r="C32" i="2"/>
  <c r="C34" i="2"/>
  <c r="C31" i="2"/>
  <c r="C33" i="2"/>
  <c r="C35" i="2"/>
  <c r="C43" i="2"/>
  <c r="C45" i="2"/>
  <c r="C42" i="2"/>
  <c r="C44" i="2"/>
  <c r="C41" i="2"/>
  <c r="C54" i="2"/>
  <c r="C56" i="2"/>
  <c r="C53" i="2"/>
  <c r="C55" i="2"/>
  <c r="C57" i="2"/>
  <c r="C14" i="2"/>
  <c r="C16" i="2"/>
  <c r="C13" i="2"/>
  <c r="C15" i="2"/>
  <c r="C17" i="2"/>
  <c r="C12" i="2"/>
  <c r="C6" i="2"/>
  <c r="C8" i="2"/>
  <c r="C7" i="2"/>
  <c r="C5" i="2"/>
</calcChain>
</file>

<file path=xl/sharedStrings.xml><?xml version="1.0" encoding="utf-8"?>
<sst xmlns="http://schemas.openxmlformats.org/spreadsheetml/2006/main" count="156" uniqueCount="61">
  <si>
    <t>1. Nello scorso anno accademico (2016/17), quanto hai frequentato le lezioni, tenendo conto sia delle lezioni frequentate in aula che quelle frequentate in aula virtuale?</t>
  </si>
  <si>
    <t>n.</t>
  </si>
  <si>
    <t>%</t>
  </si>
  <si>
    <t>ho frequentato dal 25 al 50% delle lezioni</t>
  </si>
  <si>
    <t>ho frequentato meno del 25% delle lezioni</t>
  </si>
  <si>
    <t>ho frequentato più del 50% delle lezioni</t>
  </si>
  <si>
    <t>Totale complessivo</t>
  </si>
  <si>
    <t>2.  Con quale modalità hai frequentato le lezioni?</t>
  </si>
  <si>
    <t>esclusivamente in presenza</t>
  </si>
  <si>
    <t>esclusivamente utilizzando le aule virtuali</t>
  </si>
  <si>
    <t>non ho frequentato nessuna lezione</t>
  </si>
  <si>
    <t>prevalentemente in presenza ma anche utilizzando sporadicamente le aule virtuali</t>
  </si>
  <si>
    <t>prevalentemente utilizzando le aule virtuali ma raramente anche in presenza</t>
  </si>
  <si>
    <t>3.  Hai avuto difficoltà tecniche nel suo utilizzo?</t>
  </si>
  <si>
    <t>N/A</t>
  </si>
  <si>
    <t>No</t>
  </si>
  <si>
    <t>Sì</t>
  </si>
  <si>
    <t>4. Se si, che tipo di problemi tecnici? Opzioni di risposta multipla</t>
  </si>
  <si>
    <t>Totale risposte</t>
  </si>
  <si>
    <t>% SI</t>
  </si>
  <si>
    <t>incompatibilità con sistema operativo</t>
  </si>
  <si>
    <t>difficoltà nell’installazione del software</t>
  </si>
  <si>
    <t>difficoltà nel reperimento del calendario delle lezioni e dei link</t>
  </si>
  <si>
    <t>Altro*</t>
  </si>
  <si>
    <t>mancata attivazione video</t>
  </si>
  <si>
    <t>mancata attivazione audio</t>
  </si>
  <si>
    <t>connessione lenta e/o con interruzioni frequenti</t>
  </si>
  <si>
    <t>5. Come li hai risolti?</t>
  </si>
  <si>
    <t>li ho risolti con il docente</t>
  </si>
  <si>
    <t>li ho risolti in autonomia</t>
  </si>
  <si>
    <t>non li ho risolti</t>
  </si>
  <si>
    <t>6.  Dal punto di vista tecnico sei soddisfatto del funzionamento del sistema on-line?</t>
  </si>
  <si>
    <t>per niente</t>
  </si>
  <si>
    <t>poco</t>
  </si>
  <si>
    <t>abbastanza</t>
  </si>
  <si>
    <t>molto</t>
  </si>
  <si>
    <t>Voto medio</t>
  </si>
  <si>
    <t>Nessuna risposta</t>
  </si>
  <si>
    <t>7. Pensi che le aule virtuali abbiamo sostituito efficacemente le lezioni frontali?</t>
  </si>
  <si>
    <t>8. In generale consideri una utile iniziativa il sistema di aule virtuali attivato da UNICAM?</t>
  </si>
  <si>
    <t>moltissimo</t>
  </si>
  <si>
    <t>9. Nel tuo caso, per quali aspetti hai trovato utile questo servizio?  Opzioni di risposta multipla</t>
  </si>
  <si>
    <t xml:space="preserve">    % SI</t>
  </si>
  <si>
    <t>Perché altrimenti avrei probabilmente dovuto cambiare Ateneo</t>
  </si>
  <si>
    <t>Perché altrimenti avrei dovuto sospendere il mio percorso di studio fino al reperimento di un nuovo alloggio a Camerino o nei dintorni</t>
  </si>
  <si>
    <t>Perché, pur avendo la possibilità di frequentarle in presenza, mi ha permesso di seguire le lezioni più comodamente</t>
  </si>
  <si>
    <t>Perché mi ha consentito di seguire alcune lezioni alle quali, per motivi logistici, avrei sicuramente dovuto rinunciare</t>
  </si>
  <si>
    <r>
      <t xml:space="preserve"> GIURISPRUDENZA - </t>
    </r>
    <r>
      <rPr>
        <b/>
        <sz val="14"/>
        <color theme="4" tint="-0.249977111117893"/>
        <rFont val="Calibri"/>
        <family val="2"/>
        <scheme val="minor"/>
      </rPr>
      <t>Risultati Questionario aule virtuali</t>
    </r>
  </si>
  <si>
    <t>Gli studenti che hanno dichiarato di aver utilizzato prevalentemente o esclusivamente le aule virtuali (62 studenti)  hanno risposto alle seguenti domande.</t>
  </si>
  <si>
    <t>Altro</t>
  </si>
  <si>
    <r>
      <rPr>
        <b/>
        <sz val="8"/>
        <color rgb="FFFF0000"/>
        <rFont val="Calibri"/>
        <family val="2"/>
        <scheme val="minor"/>
      </rPr>
      <t xml:space="preserve">NOTA: </t>
    </r>
    <r>
      <rPr>
        <sz val="8"/>
        <color theme="1"/>
        <rFont val="Calibri"/>
        <family val="2"/>
        <scheme val="minor"/>
      </rPr>
      <t>La domanda era rivolta ai soli studenti   che nella precedente domanda hanno risposto  “molto” e “moltissimo” (75 studenti)</t>
    </r>
  </si>
  <si>
    <t xml:space="preserve">La seguente domanda era rivolta a tutti  gli studenti  (94) </t>
  </si>
  <si>
    <r>
      <t xml:space="preserve"> SCIENZE SOCIALI PER GLI ENTI NON-PROFIT E LA COOPERAZIONE INTERNAZIONALE - </t>
    </r>
    <r>
      <rPr>
        <b/>
        <sz val="14"/>
        <color theme="4" tint="-0.249977111117893"/>
        <rFont val="Calibri"/>
        <family val="2"/>
        <scheme val="minor"/>
      </rPr>
      <t>Risultati Questionario aule virtuali</t>
    </r>
  </si>
  <si>
    <t>L'unico studente che ha avuto difficoltà ha riscontrato problemi tecnici audio e video e non è riuscito a risolverli</t>
  </si>
  <si>
    <t>4.  Dal punto di vista tecnico sei soddisfatto del funzionamento del sistema on-line?</t>
  </si>
  <si>
    <r>
      <rPr>
        <b/>
        <sz val="8"/>
        <color rgb="FFFF0000"/>
        <rFont val="Calibri"/>
        <family val="2"/>
        <scheme val="minor"/>
      </rPr>
      <t xml:space="preserve">NOTA: </t>
    </r>
    <r>
      <rPr>
        <sz val="8"/>
        <color theme="1"/>
        <rFont val="Calibri"/>
        <family val="2"/>
        <scheme val="minor"/>
      </rPr>
      <t>La domanda era rivolta ai soli studenti   che nella precedente domanda hanno risposto  “molto” e “moltissimo” (17 studenti)</t>
    </r>
  </si>
  <si>
    <t>Gli studenti che hanno dichiarato di aver utilizzato prevalentemente o esclusivamente le aule virtuali (8 studenti)  hanno risposto alle seguenti domande.</t>
  </si>
  <si>
    <t xml:space="preserve">La seguente domanda era rivolta a tutti  gli studenti  (17) </t>
  </si>
  <si>
    <t>5. Pensi che le aule virtuali abbiamo sostituito efficacemente le lezioni frontali?</t>
  </si>
  <si>
    <t>6. In generale consideri una utile iniziativa il sistema di aule virtuali attivato da UNICAM?</t>
  </si>
  <si>
    <t>7. Nel tuo caso, per quali aspetti hai trovato utile questo servizio?  Opzioni di risposta multipla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</si>
</sst>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9" fontId="7" fillId="0" borderId="1" xfId="1" applyFont="1" applyBorder="1" applyAlignment="1">
      <alignment horizontal="center" vertical="center"/>
    </xf>
    <xf numFmtId="0" fontId="0" fillId="0" borderId="0" xfId="0" applyNumberForma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9" fontId="7" fillId="0" borderId="0" xfId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0" xfId="0" applyFont="1"/>
    <xf numFmtId="9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9" fontId="11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2"/>
  <sheetViews>
    <sheetView tabSelected="1" zoomScaleNormal="100" workbookViewId="0">
      <selection sqref="A1:C2"/>
    </sheetView>
  </sheetViews>
  <sheetFormatPr defaultColWidth="44.85546875" defaultRowHeight="15" x14ac:dyDescent="0.25"/>
  <cols>
    <col min="1" max="1" width="70.140625" customWidth="1"/>
    <col min="2" max="3" width="8" customWidth="1"/>
    <col min="4" max="4" width="7.28515625" customWidth="1"/>
    <col min="5" max="5" width="8.28515625" customWidth="1"/>
    <col min="6" max="6" width="7.28515625" customWidth="1"/>
  </cols>
  <sheetData>
    <row r="1" spans="1:9" ht="18.75" customHeight="1" x14ac:dyDescent="0.25">
      <c r="A1" s="35" t="s">
        <v>47</v>
      </c>
      <c r="B1" s="35"/>
      <c r="C1" s="35"/>
      <c r="D1" s="1"/>
      <c r="E1" s="1"/>
      <c r="F1" s="1"/>
      <c r="G1" s="1"/>
      <c r="H1" s="1"/>
      <c r="I1" s="1"/>
    </row>
    <row r="2" spans="1:9" ht="11.25" customHeight="1" x14ac:dyDescent="0.25">
      <c r="A2" s="35"/>
      <c r="B2" s="35"/>
      <c r="C2" s="35"/>
      <c r="D2" s="1"/>
      <c r="E2" s="1"/>
      <c r="F2" s="1"/>
      <c r="G2" s="1"/>
      <c r="H2" s="1"/>
      <c r="I2" s="1"/>
    </row>
    <row r="3" spans="1:9" ht="16.5" customHeight="1" x14ac:dyDescent="0.25">
      <c r="A3" s="1"/>
    </row>
    <row r="4" spans="1:9" ht="25.5" customHeight="1" x14ac:dyDescent="0.25">
      <c r="A4" s="2" t="s">
        <v>0</v>
      </c>
      <c r="B4" s="3" t="s">
        <v>1</v>
      </c>
      <c r="C4" s="3" t="s">
        <v>2</v>
      </c>
    </row>
    <row r="5" spans="1:9" x14ac:dyDescent="0.25">
      <c r="A5" s="4" t="s">
        <v>3</v>
      </c>
      <c r="B5" s="30">
        <v>21</v>
      </c>
      <c r="C5" s="6">
        <f>B5/94</f>
        <v>0.22340425531914893</v>
      </c>
      <c r="F5" s="7"/>
    </row>
    <row r="6" spans="1:9" x14ac:dyDescent="0.25">
      <c r="A6" s="4" t="s">
        <v>4</v>
      </c>
      <c r="B6" s="30">
        <v>41</v>
      </c>
      <c r="C6" s="6">
        <f t="shared" ref="C6:C8" si="0">B6/94</f>
        <v>0.43617021276595747</v>
      </c>
      <c r="F6" s="7"/>
    </row>
    <row r="7" spans="1:9" x14ac:dyDescent="0.25">
      <c r="A7" s="4" t="s">
        <v>5</v>
      </c>
      <c r="B7" s="30">
        <v>32</v>
      </c>
      <c r="C7" s="6">
        <f t="shared" si="0"/>
        <v>0.34042553191489361</v>
      </c>
      <c r="F7" s="7"/>
    </row>
    <row r="8" spans="1:9" x14ac:dyDescent="0.25">
      <c r="A8" s="8" t="s">
        <v>6</v>
      </c>
      <c r="B8" s="9">
        <f>SUM(B5:B7)</f>
        <v>94</v>
      </c>
      <c r="C8" s="6">
        <f t="shared" si="0"/>
        <v>1</v>
      </c>
    </row>
    <row r="9" spans="1:9" x14ac:dyDescent="0.25">
      <c r="A9" s="10"/>
      <c r="B9" s="11"/>
      <c r="C9" s="12"/>
    </row>
    <row r="11" spans="1:9" ht="21.75" customHeight="1" x14ac:dyDescent="0.25">
      <c r="A11" s="13" t="s">
        <v>7</v>
      </c>
      <c r="B11" s="3" t="s">
        <v>1</v>
      </c>
      <c r="C11" s="3" t="s">
        <v>2</v>
      </c>
      <c r="E11" s="14"/>
      <c r="G11" s="7"/>
    </row>
    <row r="12" spans="1:9" x14ac:dyDescent="0.25">
      <c r="A12" s="4" t="s">
        <v>8</v>
      </c>
      <c r="B12" s="30">
        <v>15</v>
      </c>
      <c r="C12" s="15">
        <f>B12/94</f>
        <v>0.15957446808510639</v>
      </c>
      <c r="E12" s="14"/>
      <c r="G12" s="7"/>
    </row>
    <row r="13" spans="1:9" x14ac:dyDescent="0.25">
      <c r="A13" s="4" t="s">
        <v>9</v>
      </c>
      <c r="B13" s="30">
        <v>43</v>
      </c>
      <c r="C13" s="15">
        <f t="shared" ref="C13:C17" si="1">B13/94</f>
        <v>0.45744680851063829</v>
      </c>
      <c r="E13" s="14"/>
      <c r="G13" s="7"/>
    </row>
    <row r="14" spans="1:9" x14ac:dyDescent="0.25">
      <c r="A14" s="4" t="s">
        <v>10</v>
      </c>
      <c r="B14" s="30">
        <v>3</v>
      </c>
      <c r="C14" s="15">
        <f t="shared" si="1"/>
        <v>3.1914893617021274E-2</v>
      </c>
      <c r="E14" s="14"/>
      <c r="G14" s="7"/>
    </row>
    <row r="15" spans="1:9" x14ac:dyDescent="0.25">
      <c r="A15" s="4" t="s">
        <v>11</v>
      </c>
      <c r="B15" s="30">
        <v>14</v>
      </c>
      <c r="C15" s="15">
        <f t="shared" si="1"/>
        <v>0.14893617021276595</v>
      </c>
      <c r="E15" s="14"/>
      <c r="G15" s="7"/>
    </row>
    <row r="16" spans="1:9" x14ac:dyDescent="0.25">
      <c r="A16" s="4" t="s">
        <v>12</v>
      </c>
      <c r="B16" s="30">
        <v>19</v>
      </c>
      <c r="C16" s="15">
        <f t="shared" si="1"/>
        <v>0.20212765957446807</v>
      </c>
    </row>
    <row r="17" spans="1:5" x14ac:dyDescent="0.25">
      <c r="A17" s="16" t="s">
        <v>6</v>
      </c>
      <c r="B17" s="9">
        <f>SUM(B12:B16)</f>
        <v>94</v>
      </c>
      <c r="C17" s="15">
        <f t="shared" si="1"/>
        <v>1</v>
      </c>
    </row>
    <row r="20" spans="1:5" ht="37.5" customHeight="1" x14ac:dyDescent="0.25">
      <c r="A20" s="36" t="s">
        <v>48</v>
      </c>
      <c r="B20" s="36"/>
      <c r="C20" s="36"/>
    </row>
    <row r="22" spans="1:5" x14ac:dyDescent="0.25">
      <c r="A22" s="13" t="s">
        <v>13</v>
      </c>
      <c r="B22" s="3" t="s">
        <v>1</v>
      </c>
      <c r="C22" s="3" t="s">
        <v>2</v>
      </c>
    </row>
    <row r="23" spans="1:5" x14ac:dyDescent="0.25">
      <c r="A23" s="4" t="s">
        <v>14</v>
      </c>
      <c r="B23" s="30">
        <v>14</v>
      </c>
      <c r="C23" s="15">
        <f>B23/62</f>
        <v>0.22580645161290322</v>
      </c>
    </row>
    <row r="24" spans="1:5" x14ac:dyDescent="0.25">
      <c r="A24" s="4" t="s">
        <v>15</v>
      </c>
      <c r="B24" s="30">
        <v>38</v>
      </c>
      <c r="C24" s="15">
        <f t="shared" ref="C24:C26" si="2">B24/62</f>
        <v>0.61290322580645162</v>
      </c>
    </row>
    <row r="25" spans="1:5" x14ac:dyDescent="0.25">
      <c r="A25" s="4" t="s">
        <v>16</v>
      </c>
      <c r="B25" s="30">
        <v>10</v>
      </c>
      <c r="C25" s="15">
        <f t="shared" si="2"/>
        <v>0.16129032258064516</v>
      </c>
    </row>
    <row r="26" spans="1:5" x14ac:dyDescent="0.25">
      <c r="A26" s="16" t="s">
        <v>6</v>
      </c>
      <c r="B26" s="17">
        <f>SUM(B23:B25)</f>
        <v>62</v>
      </c>
      <c r="C26" s="15">
        <f t="shared" si="2"/>
        <v>1</v>
      </c>
    </row>
    <row r="29" spans="1:5" ht="25.5" customHeight="1" x14ac:dyDescent="0.25">
      <c r="A29" s="13" t="s">
        <v>17</v>
      </c>
      <c r="B29" s="18" t="s">
        <v>15</v>
      </c>
      <c r="C29" s="18" t="s">
        <v>16</v>
      </c>
      <c r="D29" s="18" t="s">
        <v>18</v>
      </c>
      <c r="E29" s="19" t="s">
        <v>19</v>
      </c>
    </row>
    <row r="30" spans="1:5" x14ac:dyDescent="0.25">
      <c r="A30" s="20" t="s">
        <v>26</v>
      </c>
      <c r="B30" s="30">
        <v>3</v>
      </c>
      <c r="C30" s="30">
        <v>7</v>
      </c>
      <c r="D30" s="31">
        <v>10</v>
      </c>
      <c r="E30" s="19">
        <f>C30/D30</f>
        <v>0.7</v>
      </c>
    </row>
    <row r="31" spans="1:5" x14ac:dyDescent="0.25">
      <c r="A31" s="20" t="s">
        <v>21</v>
      </c>
      <c r="B31" s="30">
        <v>8</v>
      </c>
      <c r="C31" s="30">
        <v>2</v>
      </c>
      <c r="D31" s="31">
        <v>10</v>
      </c>
      <c r="E31" s="19">
        <f t="shared" ref="E31:E36" si="3">C31/D31</f>
        <v>0.2</v>
      </c>
    </row>
    <row r="32" spans="1:5" x14ac:dyDescent="0.25">
      <c r="A32" s="20" t="s">
        <v>22</v>
      </c>
      <c r="B32" s="30">
        <v>10</v>
      </c>
      <c r="C32" s="30">
        <v>0</v>
      </c>
      <c r="D32" s="31">
        <v>10</v>
      </c>
      <c r="E32" s="19">
        <f t="shared" si="3"/>
        <v>0</v>
      </c>
    </row>
    <row r="33" spans="1:5" x14ac:dyDescent="0.25">
      <c r="A33" s="20" t="s">
        <v>20</v>
      </c>
      <c r="B33" s="30">
        <v>8</v>
      </c>
      <c r="C33" s="30">
        <v>2</v>
      </c>
      <c r="D33" s="31">
        <v>10</v>
      </c>
      <c r="E33" s="19">
        <f t="shared" si="3"/>
        <v>0.2</v>
      </c>
    </row>
    <row r="34" spans="1:5" x14ac:dyDescent="0.25">
      <c r="A34" s="20" t="s">
        <v>25</v>
      </c>
      <c r="B34" s="30">
        <v>4</v>
      </c>
      <c r="C34" s="30">
        <v>6</v>
      </c>
      <c r="D34" s="31">
        <v>10</v>
      </c>
      <c r="E34" s="19">
        <f t="shared" si="3"/>
        <v>0.6</v>
      </c>
    </row>
    <row r="35" spans="1:5" x14ac:dyDescent="0.25">
      <c r="A35" s="20" t="s">
        <v>24</v>
      </c>
      <c r="B35" s="29">
        <v>0</v>
      </c>
      <c r="C35" s="30">
        <v>3</v>
      </c>
      <c r="D35" s="31">
        <v>10</v>
      </c>
      <c r="E35" s="19">
        <f t="shared" si="3"/>
        <v>0.3</v>
      </c>
    </row>
    <row r="36" spans="1:5" x14ac:dyDescent="0.25">
      <c r="A36" s="20" t="s">
        <v>23</v>
      </c>
      <c r="B36" s="5"/>
      <c r="C36" s="30">
        <v>4</v>
      </c>
      <c r="D36" s="9">
        <v>10</v>
      </c>
      <c r="E36" s="19">
        <f t="shared" si="3"/>
        <v>0.4</v>
      </c>
    </row>
    <row r="40" spans="1:5" x14ac:dyDescent="0.25">
      <c r="A40" s="13" t="s">
        <v>27</v>
      </c>
      <c r="B40" s="3" t="s">
        <v>1</v>
      </c>
      <c r="C40" s="3" t="s">
        <v>2</v>
      </c>
    </row>
    <row r="41" spans="1:5" x14ac:dyDescent="0.25">
      <c r="A41" s="20" t="s">
        <v>49</v>
      </c>
      <c r="B41" s="30">
        <v>2</v>
      </c>
      <c r="C41" s="19">
        <f>B41/10</f>
        <v>0.2</v>
      </c>
    </row>
    <row r="42" spans="1:5" x14ac:dyDescent="0.25">
      <c r="A42" s="20" t="s">
        <v>28</v>
      </c>
      <c r="B42" s="30">
        <v>1</v>
      </c>
      <c r="C42" s="19">
        <f t="shared" ref="C42:C46" si="4">B42/10</f>
        <v>0.1</v>
      </c>
    </row>
    <row r="43" spans="1:5" x14ac:dyDescent="0.25">
      <c r="A43" s="20" t="s">
        <v>29</v>
      </c>
      <c r="B43" s="30">
        <v>2</v>
      </c>
      <c r="C43" s="19">
        <f t="shared" si="4"/>
        <v>0.2</v>
      </c>
    </row>
    <row r="44" spans="1:5" x14ac:dyDescent="0.25">
      <c r="A44" s="20" t="s">
        <v>30</v>
      </c>
      <c r="B44" s="30">
        <v>4</v>
      </c>
      <c r="C44" s="19">
        <f t="shared" si="4"/>
        <v>0.4</v>
      </c>
    </row>
    <row r="45" spans="1:5" x14ac:dyDescent="0.25">
      <c r="A45" s="20" t="s">
        <v>37</v>
      </c>
      <c r="B45" s="30">
        <v>1</v>
      </c>
      <c r="C45" s="19">
        <f t="shared" si="4"/>
        <v>0.1</v>
      </c>
    </row>
    <row r="46" spans="1:5" x14ac:dyDescent="0.25">
      <c r="A46" s="21" t="s">
        <v>6</v>
      </c>
      <c r="B46" s="31">
        <f>SUM(B41:B45)</f>
        <v>10</v>
      </c>
      <c r="C46" s="19">
        <f t="shared" si="4"/>
        <v>1</v>
      </c>
    </row>
    <row r="47" spans="1:5" x14ac:dyDescent="0.25">
      <c r="A47" s="25"/>
      <c r="B47" s="32"/>
      <c r="C47" s="28"/>
    </row>
    <row r="48" spans="1:5" x14ac:dyDescent="0.25">
      <c r="A48" s="25"/>
      <c r="B48" s="32"/>
      <c r="C48" s="28"/>
    </row>
    <row r="50" spans="1:3" ht="17.25" customHeight="1" x14ac:dyDescent="0.25">
      <c r="A50" s="13" t="s">
        <v>31</v>
      </c>
      <c r="B50" s="3" t="s">
        <v>1</v>
      </c>
      <c r="C50" s="3" t="s">
        <v>2</v>
      </c>
    </row>
    <row r="51" spans="1:3" x14ac:dyDescent="0.25">
      <c r="A51" s="20" t="s">
        <v>32</v>
      </c>
      <c r="B51" s="5">
        <v>0</v>
      </c>
      <c r="C51" s="19">
        <f>B51/49</f>
        <v>0</v>
      </c>
    </row>
    <row r="52" spans="1:3" x14ac:dyDescent="0.25">
      <c r="A52" s="20" t="s">
        <v>33</v>
      </c>
      <c r="B52" s="30">
        <v>6</v>
      </c>
      <c r="C52" s="19">
        <f t="shared" ref="C52:C55" si="5">B52/49</f>
        <v>0.12244897959183673</v>
      </c>
    </row>
    <row r="53" spans="1:3" x14ac:dyDescent="0.25">
      <c r="A53" s="20" t="s">
        <v>34</v>
      </c>
      <c r="B53" s="30">
        <v>13</v>
      </c>
      <c r="C53" s="19">
        <f t="shared" si="5"/>
        <v>0.26530612244897961</v>
      </c>
    </row>
    <row r="54" spans="1:3" x14ac:dyDescent="0.25">
      <c r="A54" s="20" t="s">
        <v>35</v>
      </c>
      <c r="B54" s="30">
        <v>30</v>
      </c>
      <c r="C54" s="19">
        <f t="shared" si="5"/>
        <v>0.61224489795918369</v>
      </c>
    </row>
    <row r="55" spans="1:3" x14ac:dyDescent="0.25">
      <c r="A55" s="21" t="s">
        <v>6</v>
      </c>
      <c r="B55" s="9">
        <f>SUM(B51:B54)</f>
        <v>49</v>
      </c>
      <c r="C55" s="19">
        <f t="shared" si="5"/>
        <v>1</v>
      </c>
    </row>
    <row r="56" spans="1:3" x14ac:dyDescent="0.25">
      <c r="A56" s="22" t="s">
        <v>36</v>
      </c>
      <c r="B56" s="23">
        <f>(1*B51+2*B52+3*B53+4*B54)/SUM(B51:B54)</f>
        <v>3.489795918367347</v>
      </c>
    </row>
    <row r="57" spans="1:3" x14ac:dyDescent="0.25">
      <c r="A57" s="21" t="s">
        <v>37</v>
      </c>
      <c r="B57" s="9">
        <v>13</v>
      </c>
    </row>
    <row r="61" spans="1:3" x14ac:dyDescent="0.25">
      <c r="A61" s="13" t="s">
        <v>38</v>
      </c>
      <c r="B61" s="3" t="s">
        <v>1</v>
      </c>
      <c r="C61" s="3" t="s">
        <v>2</v>
      </c>
    </row>
    <row r="62" spans="1:3" x14ac:dyDescent="0.25">
      <c r="A62" s="20" t="s">
        <v>32</v>
      </c>
      <c r="B62" s="24">
        <v>0</v>
      </c>
      <c r="C62" s="19">
        <f>B62/42</f>
        <v>0</v>
      </c>
    </row>
    <row r="63" spans="1:3" x14ac:dyDescent="0.25">
      <c r="A63" s="20" t="s">
        <v>33</v>
      </c>
      <c r="B63" s="30">
        <v>3</v>
      </c>
      <c r="C63" s="19">
        <f t="shared" ref="C63:C66" si="6">B63/42</f>
        <v>7.1428571428571425E-2</v>
      </c>
    </row>
    <row r="64" spans="1:3" x14ac:dyDescent="0.25">
      <c r="A64" s="20" t="s">
        <v>34</v>
      </c>
      <c r="B64" s="30">
        <v>17</v>
      </c>
      <c r="C64" s="19">
        <f t="shared" si="6"/>
        <v>0.40476190476190477</v>
      </c>
    </row>
    <row r="65" spans="1:6" x14ac:dyDescent="0.25">
      <c r="A65" s="20" t="s">
        <v>35</v>
      </c>
      <c r="B65" s="30">
        <v>22</v>
      </c>
      <c r="C65" s="19">
        <f t="shared" si="6"/>
        <v>0.52380952380952384</v>
      </c>
    </row>
    <row r="66" spans="1:6" x14ac:dyDescent="0.25">
      <c r="A66" s="21" t="s">
        <v>6</v>
      </c>
      <c r="B66" s="18">
        <f>SUM(B62:B65)</f>
        <v>42</v>
      </c>
      <c r="C66" s="19">
        <f t="shared" si="6"/>
        <v>1</v>
      </c>
    </row>
    <row r="67" spans="1:6" x14ac:dyDescent="0.25">
      <c r="A67" s="22" t="s">
        <v>36</v>
      </c>
      <c r="B67" s="23">
        <f>(1*B62+2*B63+3*B64+4*B65)/SUM(B62:B65)</f>
        <v>3.4523809523809526</v>
      </c>
    </row>
    <row r="68" spans="1:6" x14ac:dyDescent="0.25">
      <c r="A68" s="21" t="s">
        <v>37</v>
      </c>
      <c r="B68" s="9">
        <v>20</v>
      </c>
    </row>
    <row r="69" spans="1:6" x14ac:dyDescent="0.25">
      <c r="A69" s="25"/>
      <c r="B69" s="11"/>
    </row>
    <row r="70" spans="1:6" x14ac:dyDescent="0.25">
      <c r="A70" s="25"/>
      <c r="B70" s="11"/>
    </row>
    <row r="71" spans="1:6" x14ac:dyDescent="0.25">
      <c r="A71" s="25"/>
      <c r="B71" s="11"/>
    </row>
    <row r="72" spans="1:6" x14ac:dyDescent="0.25">
      <c r="A72" s="25"/>
      <c r="B72" s="11"/>
    </row>
    <row r="73" spans="1:6" ht="27" customHeight="1" x14ac:dyDescent="0.25">
      <c r="A73" s="37" t="s">
        <v>51</v>
      </c>
      <c r="B73" s="37"/>
      <c r="C73" s="37"/>
    </row>
    <row r="74" spans="1:6" x14ac:dyDescent="0.25">
      <c r="A74" s="13" t="s">
        <v>39</v>
      </c>
      <c r="B74" s="3" t="s">
        <v>1</v>
      </c>
      <c r="C74" s="3" t="s">
        <v>2</v>
      </c>
    </row>
    <row r="75" spans="1:6" x14ac:dyDescent="0.25">
      <c r="A75" s="20" t="s">
        <v>32</v>
      </c>
      <c r="B75" s="24">
        <v>0</v>
      </c>
      <c r="C75" s="19">
        <f>B75/75</f>
        <v>0</v>
      </c>
      <c r="F75" s="7"/>
    </row>
    <row r="76" spans="1:6" x14ac:dyDescent="0.25">
      <c r="A76" s="20" t="s">
        <v>33</v>
      </c>
      <c r="B76" s="24">
        <v>0</v>
      </c>
      <c r="C76" s="19">
        <f t="shared" ref="C76:C79" si="7">B76/75</f>
        <v>0</v>
      </c>
      <c r="F76" s="7"/>
    </row>
    <row r="77" spans="1:6" x14ac:dyDescent="0.25">
      <c r="A77" s="20" t="s">
        <v>35</v>
      </c>
      <c r="B77" s="30">
        <v>19</v>
      </c>
      <c r="C77" s="19">
        <f t="shared" si="7"/>
        <v>0.25333333333333335</v>
      </c>
      <c r="F77" s="7"/>
    </row>
    <row r="78" spans="1:6" x14ac:dyDescent="0.25">
      <c r="A78" s="20" t="s">
        <v>40</v>
      </c>
      <c r="B78" s="30">
        <v>56</v>
      </c>
      <c r="C78" s="19">
        <f t="shared" si="7"/>
        <v>0.7466666666666667</v>
      </c>
      <c r="F78" s="7"/>
    </row>
    <row r="79" spans="1:6" x14ac:dyDescent="0.25">
      <c r="A79" s="21" t="s">
        <v>6</v>
      </c>
      <c r="B79" s="18">
        <f>SUM(B75:B78)</f>
        <v>75</v>
      </c>
      <c r="C79" s="19">
        <f t="shared" si="7"/>
        <v>1</v>
      </c>
      <c r="F79" s="7"/>
    </row>
    <row r="80" spans="1:6" x14ac:dyDescent="0.25">
      <c r="A80" s="22" t="s">
        <v>36</v>
      </c>
      <c r="B80" s="23">
        <f>(1*B75+2*B76+3*B77+4*B78)/SUM(B75:B78)</f>
        <v>3.7466666666666666</v>
      </c>
    </row>
    <row r="81" spans="1:6" x14ac:dyDescent="0.25">
      <c r="A81" s="21" t="s">
        <v>37</v>
      </c>
      <c r="B81" s="18">
        <v>19</v>
      </c>
    </row>
    <row r="85" spans="1:6" ht="22.5" x14ac:dyDescent="0.25">
      <c r="A85" s="13" t="s">
        <v>41</v>
      </c>
      <c r="B85" s="18" t="s">
        <v>37</v>
      </c>
      <c r="C85" s="18" t="s">
        <v>15</v>
      </c>
      <c r="D85" s="18" t="s">
        <v>16</v>
      </c>
      <c r="E85" s="18" t="s">
        <v>18</v>
      </c>
      <c r="F85" s="3" t="s">
        <v>42</v>
      </c>
    </row>
    <row r="86" spans="1:6" ht="23.25" customHeight="1" x14ac:dyDescent="0.25">
      <c r="A86" s="20" t="s">
        <v>23</v>
      </c>
      <c r="B86" s="24"/>
      <c r="C86" s="24">
        <v>0</v>
      </c>
      <c r="D86" s="30">
        <v>2</v>
      </c>
      <c r="E86" s="31">
        <v>75</v>
      </c>
      <c r="F86" s="19">
        <f>D86/E86</f>
        <v>2.6666666666666668E-2</v>
      </c>
    </row>
    <row r="87" spans="1:6" ht="23.25" customHeight="1" x14ac:dyDescent="0.25">
      <c r="A87" s="20" t="s">
        <v>43</v>
      </c>
      <c r="B87" s="30">
        <v>14</v>
      </c>
      <c r="C87" s="30">
        <v>52</v>
      </c>
      <c r="D87" s="30">
        <v>9</v>
      </c>
      <c r="E87" s="31">
        <v>75</v>
      </c>
      <c r="F87" s="19">
        <f t="shared" ref="F87:F90" si="8">D87/E87</f>
        <v>0.12</v>
      </c>
    </row>
    <row r="88" spans="1:6" ht="23.25" customHeight="1" x14ac:dyDescent="0.25">
      <c r="A88" s="20" t="s">
        <v>44</v>
      </c>
      <c r="B88" s="30">
        <v>14</v>
      </c>
      <c r="C88" s="30">
        <v>49</v>
      </c>
      <c r="D88" s="30">
        <v>12</v>
      </c>
      <c r="E88" s="31">
        <v>75</v>
      </c>
      <c r="F88" s="19">
        <f t="shared" si="8"/>
        <v>0.16</v>
      </c>
    </row>
    <row r="89" spans="1:6" ht="23.25" customHeight="1" x14ac:dyDescent="0.25">
      <c r="A89" s="20" t="s">
        <v>46</v>
      </c>
      <c r="B89" s="30">
        <v>14</v>
      </c>
      <c r="C89" s="30">
        <v>19</v>
      </c>
      <c r="D89" s="30">
        <v>42</v>
      </c>
      <c r="E89" s="31">
        <v>75</v>
      </c>
      <c r="F89" s="19">
        <f t="shared" si="8"/>
        <v>0.56000000000000005</v>
      </c>
    </row>
    <row r="90" spans="1:6" ht="22.5" customHeight="1" x14ac:dyDescent="0.25">
      <c r="A90" s="20" t="s">
        <v>45</v>
      </c>
      <c r="B90" s="30">
        <v>14</v>
      </c>
      <c r="C90" s="30">
        <v>53</v>
      </c>
      <c r="D90" s="30">
        <v>8</v>
      </c>
      <c r="E90" s="31">
        <v>75</v>
      </c>
      <c r="F90" s="19">
        <f t="shared" si="8"/>
        <v>0.10666666666666667</v>
      </c>
    </row>
    <row r="91" spans="1:6" x14ac:dyDescent="0.25">
      <c r="B91" s="26"/>
      <c r="C91" s="26"/>
      <c r="D91" s="26"/>
      <c r="E91" s="27"/>
      <c r="F91" s="28"/>
    </row>
    <row r="92" spans="1:6" ht="22.5" customHeight="1" x14ac:dyDescent="0.25">
      <c r="A92" s="38" t="s">
        <v>50</v>
      </c>
      <c r="B92" s="38"/>
      <c r="C92" s="38"/>
      <c r="D92" s="38"/>
      <c r="E92" s="38"/>
      <c r="F92" s="28"/>
    </row>
  </sheetData>
  <mergeCells count="4">
    <mergeCell ref="A1:C2"/>
    <mergeCell ref="A20:C20"/>
    <mergeCell ref="A73:C73"/>
    <mergeCell ref="A92:E9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9"/>
  <sheetViews>
    <sheetView zoomScale="110" zoomScaleNormal="110" workbookViewId="0">
      <selection sqref="A1:C2"/>
    </sheetView>
  </sheetViews>
  <sheetFormatPr defaultColWidth="44.85546875" defaultRowHeight="15" x14ac:dyDescent="0.25"/>
  <cols>
    <col min="1" max="1" width="69.7109375" customWidth="1"/>
    <col min="2" max="3" width="8" customWidth="1"/>
    <col min="4" max="4" width="7.85546875" customWidth="1"/>
    <col min="5" max="5" width="8" customWidth="1"/>
    <col min="6" max="6" width="9.42578125" customWidth="1"/>
  </cols>
  <sheetData>
    <row r="1" spans="1:9" ht="18.75" customHeight="1" x14ac:dyDescent="0.25">
      <c r="A1" s="35" t="s">
        <v>52</v>
      </c>
      <c r="B1" s="35"/>
      <c r="C1" s="35"/>
      <c r="D1" s="1"/>
      <c r="E1" s="1"/>
      <c r="F1" s="1"/>
      <c r="G1" s="1"/>
      <c r="H1" s="1"/>
      <c r="I1" s="1"/>
    </row>
    <row r="2" spans="1:9" ht="18.75" customHeight="1" x14ac:dyDescent="0.25">
      <c r="A2" s="35"/>
      <c r="B2" s="35"/>
      <c r="C2" s="35"/>
      <c r="D2" s="1"/>
      <c r="E2" s="1"/>
      <c r="F2" s="1"/>
      <c r="G2" s="1"/>
      <c r="H2" s="1"/>
      <c r="I2" s="1"/>
    </row>
    <row r="3" spans="1:9" ht="25.5" customHeight="1" x14ac:dyDescent="0.25">
      <c r="A3" s="1"/>
    </row>
    <row r="4" spans="1:9" ht="25.5" customHeight="1" x14ac:dyDescent="0.25">
      <c r="A4" s="2" t="s">
        <v>0</v>
      </c>
      <c r="B4" s="3" t="s">
        <v>1</v>
      </c>
      <c r="C4" s="3" t="s">
        <v>2</v>
      </c>
    </row>
    <row r="5" spans="1:9" x14ac:dyDescent="0.25">
      <c r="A5" s="4" t="s">
        <v>3</v>
      </c>
      <c r="B5" s="30">
        <v>1</v>
      </c>
      <c r="C5" s="6">
        <f>B5/$B$8</f>
        <v>5.8823529411764705E-2</v>
      </c>
      <c r="F5" s="7"/>
    </row>
    <row r="6" spans="1:9" x14ac:dyDescent="0.25">
      <c r="A6" s="4" t="s">
        <v>4</v>
      </c>
      <c r="B6" s="30">
        <v>11</v>
      </c>
      <c r="C6" s="6">
        <f t="shared" ref="C6:C8" si="0">B6/$B$8</f>
        <v>0.6470588235294118</v>
      </c>
      <c r="F6" s="7"/>
    </row>
    <row r="7" spans="1:9" x14ac:dyDescent="0.25">
      <c r="A7" s="4" t="s">
        <v>5</v>
      </c>
      <c r="B7" s="30">
        <v>5</v>
      </c>
      <c r="C7" s="6">
        <f t="shared" si="0"/>
        <v>0.29411764705882354</v>
      </c>
      <c r="F7" s="7"/>
    </row>
    <row r="8" spans="1:9" x14ac:dyDescent="0.25">
      <c r="A8" s="8" t="s">
        <v>6</v>
      </c>
      <c r="B8" s="9">
        <f>SUM(B5:B7)</f>
        <v>17</v>
      </c>
      <c r="C8" s="6">
        <f t="shared" si="0"/>
        <v>1</v>
      </c>
    </row>
    <row r="9" spans="1:9" x14ac:dyDescent="0.25">
      <c r="A9" s="10"/>
      <c r="B9" s="11"/>
      <c r="C9" s="12"/>
    </row>
    <row r="11" spans="1:9" ht="21.75" customHeight="1" x14ac:dyDescent="0.25">
      <c r="A11" s="13" t="s">
        <v>7</v>
      </c>
      <c r="B11" s="3" t="s">
        <v>1</v>
      </c>
      <c r="C11" s="3" t="s">
        <v>2</v>
      </c>
      <c r="E11" s="14"/>
      <c r="G11" s="7"/>
    </row>
    <row r="12" spans="1:9" x14ac:dyDescent="0.25">
      <c r="A12" s="4" t="s">
        <v>8</v>
      </c>
      <c r="B12" s="30">
        <v>3</v>
      </c>
      <c r="C12" s="6">
        <f>B12/$B$17</f>
        <v>0.17647058823529413</v>
      </c>
      <c r="E12" s="14"/>
      <c r="G12" s="7"/>
    </row>
    <row r="13" spans="1:9" x14ac:dyDescent="0.25">
      <c r="A13" s="4" t="s">
        <v>9</v>
      </c>
      <c r="B13" s="30">
        <v>5</v>
      </c>
      <c r="C13" s="6">
        <f t="shared" ref="C13:C17" si="1">B13/$B$17</f>
        <v>0.29411764705882354</v>
      </c>
      <c r="E13" s="14"/>
      <c r="G13" s="7"/>
    </row>
    <row r="14" spans="1:9" x14ac:dyDescent="0.25">
      <c r="A14" s="4" t="s">
        <v>10</v>
      </c>
      <c r="B14" s="30">
        <v>2</v>
      </c>
      <c r="C14" s="6">
        <f t="shared" si="1"/>
        <v>0.11764705882352941</v>
      </c>
      <c r="E14" s="14"/>
      <c r="G14" s="7"/>
    </row>
    <row r="15" spans="1:9" x14ac:dyDescent="0.25">
      <c r="A15" s="4" t="s">
        <v>11</v>
      </c>
      <c r="B15" s="30">
        <v>4</v>
      </c>
      <c r="C15" s="6">
        <f t="shared" si="1"/>
        <v>0.23529411764705882</v>
      </c>
      <c r="E15" s="14"/>
      <c r="G15" s="7"/>
    </row>
    <row r="16" spans="1:9" x14ac:dyDescent="0.25">
      <c r="A16" s="4" t="s">
        <v>12</v>
      </c>
      <c r="B16" s="30">
        <v>3</v>
      </c>
      <c r="C16" s="6">
        <f t="shared" si="1"/>
        <v>0.17647058823529413</v>
      </c>
    </row>
    <row r="17" spans="1:6" x14ac:dyDescent="0.25">
      <c r="A17" s="16" t="s">
        <v>6</v>
      </c>
      <c r="B17" s="9">
        <f>SUM(B12:B16)</f>
        <v>17</v>
      </c>
      <c r="C17" s="6">
        <f t="shared" si="1"/>
        <v>1</v>
      </c>
    </row>
    <row r="20" spans="1:6" ht="32.25" customHeight="1" x14ac:dyDescent="0.25">
      <c r="A20" s="36" t="s">
        <v>56</v>
      </c>
      <c r="B20" s="36"/>
      <c r="C20" s="36"/>
    </row>
    <row r="22" spans="1:6" x14ac:dyDescent="0.25">
      <c r="A22" s="13" t="s">
        <v>13</v>
      </c>
      <c r="B22" s="3" t="s">
        <v>1</v>
      </c>
      <c r="C22" s="3" t="s">
        <v>2</v>
      </c>
    </row>
    <row r="23" spans="1:6" x14ac:dyDescent="0.25">
      <c r="A23" s="4" t="s">
        <v>14</v>
      </c>
      <c r="B23" s="29">
        <v>0</v>
      </c>
      <c r="C23" s="6">
        <f>B23/$B$26</f>
        <v>0</v>
      </c>
    </row>
    <row r="24" spans="1:6" x14ac:dyDescent="0.25">
      <c r="A24" s="4" t="s">
        <v>15</v>
      </c>
      <c r="B24" s="30">
        <v>7</v>
      </c>
      <c r="C24" s="6">
        <f t="shared" ref="C24:C26" si="2">B24/$B$26</f>
        <v>0.875</v>
      </c>
    </row>
    <row r="25" spans="1:6" x14ac:dyDescent="0.25">
      <c r="A25" s="4" t="s">
        <v>16</v>
      </c>
      <c r="B25" s="30">
        <v>1</v>
      </c>
      <c r="C25" s="6">
        <f t="shared" si="2"/>
        <v>0.125</v>
      </c>
    </row>
    <row r="26" spans="1:6" x14ac:dyDescent="0.25">
      <c r="A26" s="16" t="s">
        <v>6</v>
      </c>
      <c r="B26" s="17">
        <f>SUM(B23:B25)</f>
        <v>8</v>
      </c>
      <c r="C26" s="6">
        <f t="shared" si="2"/>
        <v>1</v>
      </c>
    </row>
    <row r="28" spans="1:6" x14ac:dyDescent="0.25">
      <c r="A28" s="34" t="s">
        <v>53</v>
      </c>
      <c r="B28" s="33"/>
      <c r="C28" s="33"/>
      <c r="D28" s="33"/>
      <c r="E28" s="33"/>
      <c r="F28" s="33"/>
    </row>
    <row r="30" spans="1:6" x14ac:dyDescent="0.25">
      <c r="A30" s="13" t="s">
        <v>54</v>
      </c>
      <c r="B30" s="3" t="s">
        <v>1</v>
      </c>
      <c r="C30" s="3" t="s">
        <v>2</v>
      </c>
    </row>
    <row r="31" spans="1:6" x14ac:dyDescent="0.25">
      <c r="A31" s="20" t="s">
        <v>32</v>
      </c>
      <c r="B31" s="5">
        <v>0</v>
      </c>
      <c r="C31" s="6">
        <f>B31/$B$35</f>
        <v>0</v>
      </c>
    </row>
    <row r="32" spans="1:6" x14ac:dyDescent="0.25">
      <c r="A32" s="20" t="s">
        <v>33</v>
      </c>
      <c r="B32" s="30">
        <v>1</v>
      </c>
      <c r="C32" s="6">
        <f t="shared" ref="C32:C35" si="3">B32/$B$35</f>
        <v>0.125</v>
      </c>
    </row>
    <row r="33" spans="1:3" x14ac:dyDescent="0.25">
      <c r="A33" s="20" t="s">
        <v>34</v>
      </c>
      <c r="B33" s="30">
        <v>3</v>
      </c>
      <c r="C33" s="6">
        <f t="shared" si="3"/>
        <v>0.375</v>
      </c>
    </row>
    <row r="34" spans="1:3" x14ac:dyDescent="0.25">
      <c r="A34" s="20" t="s">
        <v>35</v>
      </c>
      <c r="B34" s="30">
        <v>4</v>
      </c>
      <c r="C34" s="6">
        <f t="shared" si="3"/>
        <v>0.5</v>
      </c>
    </row>
    <row r="35" spans="1:3" x14ac:dyDescent="0.25">
      <c r="A35" s="21" t="s">
        <v>6</v>
      </c>
      <c r="B35" s="9">
        <f>SUM(B31:B34)</f>
        <v>8</v>
      </c>
      <c r="C35" s="6">
        <f t="shared" si="3"/>
        <v>1</v>
      </c>
    </row>
    <row r="36" spans="1:3" x14ac:dyDescent="0.25">
      <c r="A36" s="22" t="s">
        <v>36</v>
      </c>
      <c r="B36" s="23">
        <f>(1*B31+2*B32+3*B33+4*B34)/SUM(B31:B34)</f>
        <v>3.375</v>
      </c>
    </row>
    <row r="40" spans="1:3" x14ac:dyDescent="0.25">
      <c r="A40" s="13" t="s">
        <v>58</v>
      </c>
      <c r="B40" s="3" t="s">
        <v>1</v>
      </c>
      <c r="C40" s="3" t="s">
        <v>2</v>
      </c>
    </row>
    <row r="41" spans="1:3" x14ac:dyDescent="0.25">
      <c r="A41" s="20" t="s">
        <v>32</v>
      </c>
      <c r="B41" s="24">
        <v>0</v>
      </c>
      <c r="C41" s="6">
        <f>B41/$B$45</f>
        <v>0</v>
      </c>
    </row>
    <row r="42" spans="1:3" x14ac:dyDescent="0.25">
      <c r="A42" s="20" t="s">
        <v>33</v>
      </c>
      <c r="B42" s="5">
        <v>0</v>
      </c>
      <c r="C42" s="6">
        <f t="shared" ref="C42:C45" si="4">B42/$B$45</f>
        <v>0</v>
      </c>
    </row>
    <row r="43" spans="1:3" x14ac:dyDescent="0.25">
      <c r="A43" s="20" t="s">
        <v>34</v>
      </c>
      <c r="B43" s="30">
        <v>5</v>
      </c>
      <c r="C43" s="6">
        <f t="shared" si="4"/>
        <v>0.83333333333333337</v>
      </c>
    </row>
    <row r="44" spans="1:3" x14ac:dyDescent="0.25">
      <c r="A44" s="20" t="s">
        <v>35</v>
      </c>
      <c r="B44" s="30">
        <v>1</v>
      </c>
      <c r="C44" s="6">
        <f t="shared" si="4"/>
        <v>0.16666666666666666</v>
      </c>
    </row>
    <row r="45" spans="1:3" x14ac:dyDescent="0.25">
      <c r="A45" s="21" t="s">
        <v>6</v>
      </c>
      <c r="B45" s="18">
        <f>SUM(B41:B44)</f>
        <v>6</v>
      </c>
      <c r="C45" s="6">
        <f t="shared" si="4"/>
        <v>1</v>
      </c>
    </row>
    <row r="46" spans="1:3" x14ac:dyDescent="0.25">
      <c r="A46" s="22" t="s">
        <v>36</v>
      </c>
      <c r="B46" s="23">
        <f>(1*B41+2*B42+3*B43+4*B44)/SUM(B41:B44)</f>
        <v>3.1666666666666665</v>
      </c>
    </row>
    <row r="47" spans="1:3" x14ac:dyDescent="0.25">
      <c r="A47" s="21" t="s">
        <v>37</v>
      </c>
      <c r="B47" s="9">
        <v>2</v>
      </c>
    </row>
    <row r="48" spans="1:3" x14ac:dyDescent="0.25">
      <c r="A48" s="25"/>
      <c r="B48" s="11"/>
    </row>
    <row r="49" spans="1:6" x14ac:dyDescent="0.25">
      <c r="A49" s="25"/>
      <c r="B49" s="11"/>
    </row>
    <row r="50" spans="1:6" x14ac:dyDescent="0.25">
      <c r="A50" s="25"/>
      <c r="B50" s="11"/>
    </row>
    <row r="51" spans="1:6" ht="27" customHeight="1" x14ac:dyDescent="0.25">
      <c r="A51" s="37" t="s">
        <v>57</v>
      </c>
      <c r="B51" s="37"/>
      <c r="C51" s="37"/>
    </row>
    <row r="52" spans="1:6" x14ac:dyDescent="0.25">
      <c r="A52" s="13" t="s">
        <v>59</v>
      </c>
      <c r="B52" s="3" t="s">
        <v>1</v>
      </c>
      <c r="C52" s="3" t="s">
        <v>2</v>
      </c>
    </row>
    <row r="53" spans="1:6" x14ac:dyDescent="0.25">
      <c r="A53" s="20" t="s">
        <v>32</v>
      </c>
      <c r="B53" s="24">
        <v>0</v>
      </c>
      <c r="C53" s="6">
        <f>B53/$B$57</f>
        <v>0</v>
      </c>
      <c r="F53" s="7"/>
    </row>
    <row r="54" spans="1:6" x14ac:dyDescent="0.25">
      <c r="A54" s="20" t="s">
        <v>33</v>
      </c>
      <c r="B54" s="24">
        <v>0</v>
      </c>
      <c r="C54" s="6">
        <f t="shared" ref="C54:C57" si="5">B54/$B$57</f>
        <v>0</v>
      </c>
      <c r="F54" s="7"/>
    </row>
    <row r="55" spans="1:6" x14ac:dyDescent="0.25">
      <c r="A55" s="20" t="s">
        <v>35</v>
      </c>
      <c r="B55" s="30">
        <v>3</v>
      </c>
      <c r="C55" s="6">
        <f t="shared" si="5"/>
        <v>0.17647058823529413</v>
      </c>
      <c r="F55" s="7"/>
    </row>
    <row r="56" spans="1:6" x14ac:dyDescent="0.25">
      <c r="A56" s="20" t="s">
        <v>40</v>
      </c>
      <c r="B56" s="30">
        <v>14</v>
      </c>
      <c r="C56" s="6">
        <f t="shared" si="5"/>
        <v>0.82352941176470584</v>
      </c>
      <c r="F56" s="7"/>
    </row>
    <row r="57" spans="1:6" x14ac:dyDescent="0.25">
      <c r="A57" s="21" t="s">
        <v>6</v>
      </c>
      <c r="B57" s="18">
        <f>SUM(B53:B56)</f>
        <v>17</v>
      </c>
      <c r="C57" s="6">
        <f t="shared" si="5"/>
        <v>1</v>
      </c>
      <c r="F57" s="7"/>
    </row>
    <row r="58" spans="1:6" x14ac:dyDescent="0.25">
      <c r="A58" s="22" t="s">
        <v>36</v>
      </c>
      <c r="B58" s="23">
        <f>(1*B53+2*B54+3*B55+4*B56)/SUM(B53:B56)</f>
        <v>3.8235294117647061</v>
      </c>
    </row>
    <row r="62" spans="1:6" ht="22.5" x14ac:dyDescent="0.25">
      <c r="A62" s="13" t="s">
        <v>60</v>
      </c>
      <c r="B62" s="18" t="s">
        <v>37</v>
      </c>
      <c r="C62" s="18" t="s">
        <v>15</v>
      </c>
      <c r="D62" s="18" t="s">
        <v>16</v>
      </c>
      <c r="E62" s="18" t="s">
        <v>18</v>
      </c>
      <c r="F62" s="3" t="s">
        <v>19</v>
      </c>
    </row>
    <row r="63" spans="1:6" x14ac:dyDescent="0.25">
      <c r="A63" s="20" t="s">
        <v>23</v>
      </c>
      <c r="B63" s="24"/>
      <c r="C63" s="24"/>
      <c r="D63" s="30">
        <v>2</v>
      </c>
      <c r="E63" s="31">
        <v>17</v>
      </c>
      <c r="F63" s="19">
        <f>D63/E63</f>
        <v>0.11764705882352941</v>
      </c>
    </row>
    <row r="64" spans="1:6" x14ac:dyDescent="0.25">
      <c r="A64" s="20" t="s">
        <v>43</v>
      </c>
      <c r="B64" s="30">
        <v>3</v>
      </c>
      <c r="C64" s="30">
        <v>14</v>
      </c>
      <c r="D64" s="30">
        <v>0</v>
      </c>
      <c r="E64" s="31">
        <v>17</v>
      </c>
      <c r="F64" s="19">
        <f t="shared" ref="F64:F67" si="6">D64/E64</f>
        <v>0</v>
      </c>
    </row>
    <row r="65" spans="1:6" ht="22.5" x14ac:dyDescent="0.25">
      <c r="A65" s="20" t="s">
        <v>44</v>
      </c>
      <c r="B65" s="30">
        <v>3</v>
      </c>
      <c r="C65" s="30">
        <v>14</v>
      </c>
      <c r="D65" s="30">
        <v>0</v>
      </c>
      <c r="E65" s="31">
        <v>17</v>
      </c>
      <c r="F65" s="19">
        <f t="shared" si="6"/>
        <v>0</v>
      </c>
    </row>
    <row r="66" spans="1:6" ht="22.5" customHeight="1" x14ac:dyDescent="0.25">
      <c r="A66" s="20" t="s">
        <v>46</v>
      </c>
      <c r="B66" s="30">
        <v>3</v>
      </c>
      <c r="C66" s="30">
        <v>4</v>
      </c>
      <c r="D66" s="30">
        <v>10</v>
      </c>
      <c r="E66" s="31">
        <v>17</v>
      </c>
      <c r="F66" s="19">
        <f t="shared" si="6"/>
        <v>0.58823529411764708</v>
      </c>
    </row>
    <row r="67" spans="1:6" ht="22.5" customHeight="1" x14ac:dyDescent="0.25">
      <c r="A67" s="20" t="s">
        <v>45</v>
      </c>
      <c r="B67" s="30">
        <v>3</v>
      </c>
      <c r="C67" s="30">
        <v>12</v>
      </c>
      <c r="D67" s="30">
        <v>2</v>
      </c>
      <c r="E67" s="31">
        <v>17</v>
      </c>
      <c r="F67" s="19">
        <f t="shared" si="6"/>
        <v>0.11764705882352941</v>
      </c>
    </row>
    <row r="68" spans="1:6" x14ac:dyDescent="0.25">
      <c r="B68" s="26"/>
      <c r="C68" s="26"/>
      <c r="D68" s="26"/>
      <c r="E68" s="27"/>
      <c r="F68" s="28"/>
    </row>
    <row r="69" spans="1:6" ht="22.5" customHeight="1" x14ac:dyDescent="0.25">
      <c r="A69" s="38" t="s">
        <v>55</v>
      </c>
      <c r="B69" s="38"/>
      <c r="C69" s="38"/>
      <c r="D69" s="38"/>
      <c r="E69" s="27"/>
      <c r="F69" s="28"/>
    </row>
  </sheetData>
  <mergeCells count="4">
    <mergeCell ref="A1:C2"/>
    <mergeCell ref="A20:C20"/>
    <mergeCell ref="A51:C51"/>
    <mergeCell ref="A69:D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LMG01</vt:lpstr>
      <vt:lpstr>L-37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MASSIMO</cp:lastModifiedBy>
  <dcterms:created xsi:type="dcterms:W3CDTF">2017-11-13T11:11:04Z</dcterms:created>
  <dcterms:modified xsi:type="dcterms:W3CDTF">2017-12-04T09:49:05Z</dcterms:modified>
</cp:coreProperties>
</file>